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lgorzatag\Documents\MAG\_PORTFOLIO\new website\driftsregnskap\"/>
    </mc:Choice>
  </mc:AlternateContent>
  <bookViews>
    <workbookView xWindow="0" yWindow="0" windowWidth="25365" windowHeight="1008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B18" i="1" l="1"/>
  <c r="B22" i="1" s="1"/>
  <c r="F18" i="1"/>
  <c r="F22" i="1" s="1"/>
  <c r="F41" i="1" s="1"/>
  <c r="B26" i="1"/>
  <c r="H18" i="1"/>
  <c r="G27" i="1" s="1"/>
  <c r="C21" i="1"/>
  <c r="D21" i="1" s="1"/>
  <c r="E21" i="1" s="1"/>
  <c r="F21" i="1" s="1"/>
  <c r="G21" i="1" s="1"/>
  <c r="C59" i="1"/>
  <c r="D59" i="1"/>
  <c r="E59" i="1"/>
  <c r="F59" i="1" s="1"/>
  <c r="G59" i="1" s="1"/>
  <c r="C49" i="1"/>
  <c r="D49" i="1"/>
  <c r="E49" i="1" s="1"/>
  <c r="F49" i="1" s="1"/>
  <c r="G49" i="1" s="1"/>
  <c r="C40" i="1"/>
  <c r="D40" i="1" s="1"/>
  <c r="E40" i="1" s="1"/>
  <c r="F40" i="1" s="1"/>
  <c r="G40" i="1" s="1"/>
  <c r="C33" i="1"/>
  <c r="D33" i="1"/>
  <c r="E33" i="1"/>
  <c r="F33" i="1"/>
  <c r="G33" i="1" s="1"/>
  <c r="C17" i="1"/>
  <c r="D17" i="1"/>
  <c r="E17" i="1"/>
  <c r="F17" i="1" s="1"/>
  <c r="G17" i="1" s="1"/>
  <c r="H17" i="1" s="1"/>
  <c r="C25" i="1"/>
  <c r="D25" i="1" s="1"/>
  <c r="E25" i="1" s="1"/>
  <c r="F25" i="1" s="1"/>
  <c r="G25" i="1" s="1"/>
  <c r="B34" i="1"/>
  <c r="G35" i="1" l="1"/>
  <c r="G50" i="1" s="1"/>
  <c r="F51" i="1"/>
  <c r="B41" i="1"/>
  <c r="F29" i="1"/>
  <c r="F26" i="1"/>
  <c r="G18" i="1"/>
  <c r="E18" i="1"/>
  <c r="C18" i="1"/>
  <c r="B29" i="1"/>
  <c r="D18" i="1" l="1"/>
  <c r="C26" i="1"/>
  <c r="C22" i="1"/>
  <c r="C29" i="1"/>
  <c r="B51" i="1"/>
  <c r="F37" i="1"/>
  <c r="F42" i="1" s="1"/>
  <c r="F43" i="1" s="1"/>
  <c r="E26" i="1"/>
  <c r="E29" i="1"/>
  <c r="E22" i="1"/>
  <c r="E41" i="1" s="1"/>
  <c r="G22" i="1"/>
  <c r="G41" i="1" s="1"/>
  <c r="G26" i="1"/>
  <c r="G29" i="1"/>
  <c r="B37" i="1"/>
  <c r="F34" i="1"/>
  <c r="E27" i="1"/>
  <c r="E28" i="1" l="1"/>
  <c r="E35" i="1"/>
  <c r="E50" i="1" s="1"/>
  <c r="B42" i="1"/>
  <c r="E34" i="1"/>
  <c r="D27" i="1"/>
  <c r="C34" i="1"/>
  <c r="B27" i="1"/>
  <c r="E43" i="1"/>
  <c r="E51" i="1"/>
  <c r="F60" i="1" s="1"/>
  <c r="C37" i="1"/>
  <c r="C42" i="1" s="1"/>
  <c r="G37" i="1"/>
  <c r="G42" i="1" s="1"/>
  <c r="G43" i="1" s="1"/>
  <c r="G30" i="1"/>
  <c r="G36" i="1" s="1"/>
  <c r="G54" i="1" s="1"/>
  <c r="E30" i="1"/>
  <c r="E36" i="1" s="1"/>
  <c r="E37" i="1"/>
  <c r="E42" i="1" s="1"/>
  <c r="C41" i="1"/>
  <c r="F27" i="1"/>
  <c r="G34" i="1"/>
  <c r="G28" i="1"/>
  <c r="G51" i="1"/>
  <c r="G60" i="1"/>
  <c r="D26" i="1"/>
  <c r="D29" i="1"/>
  <c r="D22" i="1"/>
  <c r="D41" i="1" s="1"/>
  <c r="D51" i="1" l="1"/>
  <c r="F35" i="1"/>
  <c r="F50" i="1" s="1"/>
  <c r="F28" i="1"/>
  <c r="F30" i="1" s="1"/>
  <c r="F36" i="1" s="1"/>
  <c r="F54" i="1" s="1"/>
  <c r="G62" i="1" s="1"/>
  <c r="B43" i="1"/>
  <c r="D37" i="1"/>
  <c r="D42" i="1" s="1"/>
  <c r="D43" i="1" s="1"/>
  <c r="H29" i="1"/>
  <c r="H22" i="1"/>
  <c r="D28" i="1"/>
  <c r="D30" i="1" s="1"/>
  <c r="D36" i="1" s="1"/>
  <c r="D54" i="1" s="1"/>
  <c r="E62" i="1" s="1"/>
  <c r="D35" i="1"/>
  <c r="D50" i="1" s="1"/>
  <c r="I14" i="1"/>
  <c r="E54" i="1"/>
  <c r="F62" i="1" s="1"/>
  <c r="B28" i="1"/>
  <c r="B35" i="1"/>
  <c r="B50" i="1" s="1"/>
  <c r="H37" i="1"/>
  <c r="C27" i="1"/>
  <c r="D34" i="1"/>
  <c r="C51" i="1"/>
  <c r="D60" i="1" s="1"/>
  <c r="C43" i="1"/>
  <c r="C60" i="1"/>
  <c r="H41" i="1"/>
  <c r="I11" i="1" l="1"/>
  <c r="B60" i="1" s="1"/>
  <c r="E60" i="1"/>
  <c r="H42" i="1"/>
  <c r="B30" i="1"/>
  <c r="C28" i="1"/>
  <c r="C30" i="1" s="1"/>
  <c r="C36" i="1" s="1"/>
  <c r="C54" i="1" s="1"/>
  <c r="D62" i="1" s="1"/>
  <c r="C35" i="1"/>
  <c r="C50" i="1" s="1"/>
  <c r="H43" i="1"/>
  <c r="H30" i="1" l="1"/>
  <c r="B36" i="1"/>
  <c r="H28" i="1"/>
  <c r="H60" i="1"/>
  <c r="H36" i="1" l="1"/>
  <c r="B54" i="1"/>
  <c r="C62" i="1" s="1"/>
  <c r="B62" i="1"/>
  <c r="H62" i="1" s="1"/>
</calcChain>
</file>

<file path=xl/sharedStrings.xml><?xml version="1.0" encoding="utf-8"?>
<sst xmlns="http://schemas.openxmlformats.org/spreadsheetml/2006/main" count="70" uniqueCount="53">
  <si>
    <t>Salg i enheter</t>
  </si>
  <si>
    <t>Periodens IB</t>
  </si>
  <si>
    <t>Periodens UB</t>
  </si>
  <si>
    <t>Lagerendring</t>
  </si>
  <si>
    <t>Innkjøp</t>
  </si>
  <si>
    <t>Forbruk</t>
  </si>
  <si>
    <t xml:space="preserve">Innkjøp </t>
  </si>
  <si>
    <t>Forbruk (= salg)</t>
  </si>
  <si>
    <t>Materialbudsjett i kr</t>
  </si>
  <si>
    <t>Lager UB</t>
  </si>
  <si>
    <t>Lager IB</t>
  </si>
  <si>
    <t>Resultatbudsjett</t>
  </si>
  <si>
    <t>Salgsinntekt</t>
  </si>
  <si>
    <t>Andre kostnader</t>
  </si>
  <si>
    <t>Vareforbruk</t>
  </si>
  <si>
    <t>Bruttofortjeneste</t>
  </si>
  <si>
    <t>Materialbudsjett (enheter)</t>
  </si>
  <si>
    <t>Overskudd før skatt</t>
  </si>
  <si>
    <t>Husk: Må gi en ekstra måneds salg, ut over budsjettperioden!</t>
  </si>
  <si>
    <t>Grunnlager (enheter)</t>
  </si>
  <si>
    <t>Periode</t>
  </si>
  <si>
    <t xml:space="preserve"> + lagerandel av neste måneds salg</t>
  </si>
  <si>
    <t>Varelager</t>
  </si>
  <si>
    <t>Kundefordringer</t>
  </si>
  <si>
    <t>Leverandørgjeld</t>
  </si>
  <si>
    <t xml:space="preserve"> - - - - -</t>
  </si>
  <si>
    <t>Priser</t>
  </si>
  <si>
    <t>Salgspris per enhet</t>
  </si>
  <si>
    <t>Innkjøpspris per enhet</t>
  </si>
  <si>
    <t>Betaling fra kunder</t>
  </si>
  <si>
    <t>Salgsmåned</t>
  </si>
  <si>
    <t>Måneden etter</t>
  </si>
  <si>
    <t>Betaling til leverandører</t>
  </si>
  <si>
    <t>Innbetaling fra kunder</t>
  </si>
  <si>
    <t xml:space="preserve"> - - - -</t>
  </si>
  <si>
    <r>
      <t>Likviditetsbudsjett</t>
    </r>
    <r>
      <rPr>
        <sz val="12"/>
        <rFont val="Times New Roman"/>
        <family val="1"/>
      </rPr>
      <t xml:space="preserve"> (kun med de poster som avhenger av salg og varekjøp)</t>
    </r>
  </si>
  <si>
    <r>
      <t xml:space="preserve">Balansebudsjett </t>
    </r>
    <r>
      <rPr>
        <sz val="12"/>
        <rFont val="Times New Roman"/>
        <family val="1"/>
      </rPr>
      <t xml:space="preserve"> (kun med de poster som avhenger av salg og varekjøp)</t>
    </r>
  </si>
  <si>
    <t>IB kunder 1.1.:</t>
  </si>
  <si>
    <t>IB leverandører 1.1.:</t>
  </si>
  <si>
    <t>Kjøpssmåned</t>
  </si>
  <si>
    <t>Vi ser at en mengde tall faller på plass i de ulike budsjetter basert på meget begrenset input!</t>
  </si>
  <si>
    <t>om budsjettmodellen utnytter alle sammenhengene.</t>
  </si>
  <si>
    <t>(kan begrenses periodemessig!)</t>
  </si>
  <si>
    <t>Budsjettsammenhengsmodell for noen viktige hovedposter</t>
  </si>
  <si>
    <t>Hentes direkte fra de relevante delbudjsettene, når de foreligger.</t>
  </si>
  <si>
    <t>Beregnes når de øvrige elementene er på plass.</t>
  </si>
  <si>
    <t>Utbet. til leverandører</t>
  </si>
  <si>
    <t>Lagerhold:</t>
  </si>
  <si>
    <t>Salgsbudsjett i kr.</t>
  </si>
  <si>
    <t>Salg i kr.</t>
  </si>
  <si>
    <t>Uten mva.!</t>
  </si>
  <si>
    <t>Sum</t>
  </si>
  <si>
    <t>Kun de gule feltene representerer input, mens alle andre tall i tabellene beregnes automatisk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</si>
</sst>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7" x14ac:knownFonts="1">
    <font>
      <sz val="12"/>
      <name val="Times New Roman"/>
      <family val="1"/>
    </font>
    <font>
      <sz val="10"/>
      <name val="Arial"/>
    </font>
    <font>
      <b/>
      <sz val="12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3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3">
    <xf numFmtId="3" fontId="0" fillId="0" borderId="0" xfId="0"/>
    <xf numFmtId="3" fontId="2" fillId="0" borderId="0" xfId="0" applyNumberFormat="1" applyFont="1" applyAlignment="1">
      <alignment vertical="top"/>
    </xf>
    <xf numFmtId="3" fontId="3" fillId="0" borderId="0" xfId="0" applyNumberFormat="1" applyFont="1" applyAlignment="1">
      <alignment vertical="top"/>
    </xf>
    <xf numFmtId="3" fontId="3" fillId="2" borderId="0" xfId="0" applyNumberFormat="1" applyFont="1" applyFill="1" applyAlignment="1">
      <alignment vertical="top"/>
    </xf>
    <xf numFmtId="3" fontId="3" fillId="0" borderId="1" xfId="0" applyNumberFormat="1" applyFont="1" applyBorder="1" applyAlignment="1">
      <alignment vertical="top"/>
    </xf>
    <xf numFmtId="3" fontId="3" fillId="0" borderId="2" xfId="0" applyNumberFormat="1" applyFont="1" applyBorder="1" applyAlignment="1">
      <alignment vertical="top"/>
    </xf>
    <xf numFmtId="3" fontId="3" fillId="3" borderId="0" xfId="0" applyNumberFormat="1" applyFont="1" applyFill="1" applyAlignment="1">
      <alignment vertical="top"/>
    </xf>
    <xf numFmtId="3" fontId="3" fillId="0" borderId="0" xfId="0" applyNumberFormat="1" applyFont="1" applyBorder="1" applyAlignment="1">
      <alignment vertical="top"/>
    </xf>
    <xf numFmtId="3" fontId="3" fillId="0" borderId="3" xfId="0" applyNumberFormat="1" applyFont="1" applyBorder="1" applyAlignment="1">
      <alignment vertical="top"/>
    </xf>
    <xf numFmtId="3" fontId="3" fillId="0" borderId="4" xfId="0" applyNumberFormat="1" applyFont="1" applyBorder="1" applyAlignment="1">
      <alignment vertical="top"/>
    </xf>
    <xf numFmtId="3" fontId="3" fillId="0" borderId="5" xfId="0" applyNumberFormat="1" applyFont="1" applyBorder="1" applyAlignment="1">
      <alignment vertical="top"/>
    </xf>
    <xf numFmtId="3" fontId="3" fillId="0" borderId="6" xfId="0" applyNumberFormat="1" applyFont="1" applyBorder="1" applyAlignment="1">
      <alignment vertical="top"/>
    </xf>
    <xf numFmtId="3" fontId="3" fillId="0" borderId="7" xfId="0" applyNumberFormat="1" applyFont="1" applyBorder="1" applyAlignment="1">
      <alignment vertical="top"/>
    </xf>
    <xf numFmtId="3" fontId="2" fillId="0" borderId="0" xfId="0" applyNumberFormat="1" applyFont="1" applyBorder="1" applyAlignment="1">
      <alignment vertical="top"/>
    </xf>
    <xf numFmtId="3" fontId="3" fillId="0" borderId="8" xfId="0" applyNumberFormat="1" applyFont="1" applyBorder="1" applyAlignment="1">
      <alignment vertical="top"/>
    </xf>
    <xf numFmtId="3" fontId="3" fillId="0" borderId="9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3" fillId="4" borderId="10" xfId="0" applyNumberFormat="1" applyFont="1" applyFill="1" applyBorder="1" applyAlignment="1">
      <alignment vertical="top"/>
    </xf>
    <xf numFmtId="43" fontId="3" fillId="4" borderId="11" xfId="2" applyFont="1" applyFill="1" applyBorder="1" applyAlignment="1">
      <alignment vertical="top"/>
    </xf>
    <xf numFmtId="3" fontId="3" fillId="0" borderId="12" xfId="0" applyNumberFormat="1" applyFont="1" applyBorder="1" applyAlignment="1">
      <alignment vertical="top"/>
    </xf>
    <xf numFmtId="3" fontId="3" fillId="0" borderId="13" xfId="0" applyNumberFormat="1" applyFont="1" applyBorder="1" applyAlignment="1">
      <alignment horizontal="center" vertical="top"/>
    </xf>
    <xf numFmtId="3" fontId="3" fillId="0" borderId="14" xfId="0" applyNumberFormat="1" applyFont="1" applyBorder="1" applyAlignment="1">
      <alignment horizontal="center" vertical="top"/>
    </xf>
    <xf numFmtId="3" fontId="2" fillId="0" borderId="0" xfId="0" applyFont="1"/>
    <xf numFmtId="43" fontId="3" fillId="4" borderId="10" xfId="2" applyFont="1" applyFill="1" applyBorder="1" applyAlignment="1">
      <alignment vertical="top"/>
    </xf>
    <xf numFmtId="3" fontId="5" fillId="0" borderId="0" xfId="0" applyNumberFormat="1" applyFont="1" applyAlignment="1">
      <alignment vertical="top"/>
    </xf>
    <xf numFmtId="9" fontId="3" fillId="4" borderId="10" xfId="1" applyFont="1" applyFill="1" applyBorder="1" applyAlignment="1">
      <alignment vertical="top"/>
    </xf>
    <xf numFmtId="9" fontId="3" fillId="4" borderId="11" xfId="1" applyFont="1" applyFill="1" applyBorder="1" applyAlignment="1">
      <alignment vertical="top"/>
    </xf>
    <xf numFmtId="3" fontId="6" fillId="0" borderId="0" xfId="0" applyNumberFormat="1" applyFont="1" applyAlignment="1">
      <alignment vertical="top"/>
    </xf>
    <xf numFmtId="3" fontId="3" fillId="4" borderId="7" xfId="0" applyNumberFormat="1" applyFont="1" applyFill="1" applyBorder="1" applyAlignment="1">
      <alignment vertical="top"/>
    </xf>
    <xf numFmtId="3" fontId="3" fillId="4" borderId="14" xfId="0" applyNumberFormat="1" applyFont="1" applyFill="1" applyBorder="1" applyAlignment="1">
      <alignment vertical="top"/>
    </xf>
    <xf numFmtId="9" fontId="3" fillId="4" borderId="11" xfId="1" applyFont="1" applyFill="1" applyBorder="1" applyAlignment="1">
      <alignment horizontal="right" vertical="top"/>
    </xf>
    <xf numFmtId="3" fontId="5" fillId="0" borderId="12" xfId="0" applyNumberFormat="1" applyFont="1" applyBorder="1" applyAlignment="1">
      <alignment vertical="top"/>
    </xf>
    <xf numFmtId="3" fontId="5" fillId="0" borderId="13" xfId="0" applyNumberFormat="1" applyFont="1" applyBorder="1" applyAlignment="1">
      <alignment vertical="top"/>
    </xf>
    <xf numFmtId="3" fontId="5" fillId="4" borderId="15" xfId="0" applyNumberFormat="1" applyFont="1" applyFill="1" applyBorder="1" applyAlignment="1">
      <alignment vertical="top"/>
    </xf>
    <xf numFmtId="3" fontId="3" fillId="0" borderId="7" xfId="0" applyNumberFormat="1" applyFont="1" applyFill="1" applyBorder="1" applyAlignment="1">
      <alignment vertical="top"/>
    </xf>
    <xf numFmtId="3" fontId="3" fillId="0" borderId="15" xfId="0" applyNumberFormat="1" applyFont="1" applyBorder="1" applyAlignment="1">
      <alignment horizontal="center" vertical="top"/>
    </xf>
    <xf numFmtId="3" fontId="3" fillId="0" borderId="11" xfId="0" applyNumberFormat="1" applyFont="1" applyFill="1" applyBorder="1" applyAlignment="1">
      <alignment vertical="top"/>
    </xf>
    <xf numFmtId="3" fontId="3" fillId="0" borderId="16" xfId="0" applyNumberFormat="1" applyFont="1" applyBorder="1" applyAlignment="1">
      <alignment horizontal="center" vertical="top"/>
    </xf>
    <xf numFmtId="3" fontId="3" fillId="0" borderId="17" xfId="0" applyNumberFormat="1" applyFont="1" applyFill="1" applyBorder="1" applyAlignment="1">
      <alignment vertical="top"/>
    </xf>
    <xf numFmtId="3" fontId="3" fillId="3" borderId="4" xfId="0" applyNumberFormat="1" applyFont="1" applyFill="1" applyBorder="1" applyAlignment="1">
      <alignment vertical="top"/>
    </xf>
    <xf numFmtId="3" fontId="3" fillId="3" borderId="1" xfId="0" applyNumberFormat="1" applyFont="1" applyFill="1" applyBorder="1" applyAlignment="1">
      <alignment vertical="top"/>
    </xf>
  </cellXfs>
  <cellStyles count="3">
    <cellStyle name="Komma" xfId="2" builtinId="3"/>
    <cellStyle name="Normal" xfId="0" builtinId="0"/>
    <cellStyle name="Pros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8"/>
  <sheetViews>
    <sheetView showGridLines="0" tabSelected="1" zoomScale="130" workbookViewId="0">
      <selection activeCell="D5" sqref="D5"/>
    </sheetView>
  </sheetViews>
  <sheetFormatPr baseColWidth="10" defaultColWidth="7.875" defaultRowHeight="15" customHeight="1" x14ac:dyDescent="0.25"/>
  <cols>
    <col min="1" max="1" width="18.625" style="2" customWidth="1"/>
    <col min="2" max="3" width="10.125" style="2" customWidth="1"/>
    <col min="4" max="4" width="8.25" style="2" customWidth="1"/>
    <col min="5" max="5" width="9.5" style="2" customWidth="1"/>
    <col min="6" max="8" width="9.625" style="2" customWidth="1"/>
    <col min="9" max="9" width="7.125" style="2" customWidth="1"/>
    <col min="10" max="10" width="7.5" style="2" customWidth="1"/>
    <col min="11" max="11" width="7.125" style="2" customWidth="1"/>
    <col min="12" max="12" width="2.625" style="2" customWidth="1"/>
    <col min="13" max="16384" width="7.875" style="2"/>
  </cols>
  <sheetData>
    <row r="1" spans="1:10" s="29" customFormat="1" ht="24" customHeight="1" x14ac:dyDescent="0.25">
      <c r="A1" s="29" t="s">
        <v>43</v>
      </c>
    </row>
    <row r="2" spans="1:10" ht="15" customHeight="1" x14ac:dyDescent="0.25">
      <c r="A2" s="2" t="s">
        <v>42</v>
      </c>
      <c r="D2" s="3" t="s">
        <v>18</v>
      </c>
      <c r="E2" s="3"/>
      <c r="F2" s="3"/>
      <c r="G2" s="3"/>
      <c r="H2" s="3"/>
      <c r="I2" s="3"/>
      <c r="J2" s="29"/>
    </row>
    <row r="3" spans="1:10" ht="15" customHeight="1" thickBot="1" x14ac:dyDescent="0.3">
      <c r="A3" s="1" t="s">
        <v>47</v>
      </c>
      <c r="G3" s="3" t="s">
        <v>50</v>
      </c>
    </row>
    <row r="4" spans="1:10" ht="15" customHeight="1" x14ac:dyDescent="0.25">
      <c r="B4" s="8" t="s">
        <v>19</v>
      </c>
      <c r="C4" s="9"/>
      <c r="D4" s="9"/>
      <c r="E4" s="19">
        <v>500</v>
      </c>
    </row>
    <row r="5" spans="1:10" ht="15" customHeight="1" thickBot="1" x14ac:dyDescent="0.3">
      <c r="A5" s="1"/>
      <c r="B5" s="11" t="s">
        <v>21</v>
      </c>
      <c r="C5" s="12"/>
      <c r="D5" s="12"/>
      <c r="E5" s="32">
        <v>0.6</v>
      </c>
    </row>
    <row r="6" spans="1:10" ht="15" customHeight="1" thickBot="1" x14ac:dyDescent="0.3">
      <c r="A6" s="24" t="s">
        <v>26</v>
      </c>
    </row>
    <row r="7" spans="1:10" customFormat="1" ht="15" customHeight="1" x14ac:dyDescent="0.25">
      <c r="A7" s="2"/>
      <c r="B7" s="8" t="s">
        <v>27</v>
      </c>
      <c r="C7" s="9"/>
      <c r="D7" s="9"/>
      <c r="E7" s="25">
        <v>1000</v>
      </c>
    </row>
    <row r="8" spans="1:10" ht="15" customHeight="1" thickBot="1" x14ac:dyDescent="0.3">
      <c r="A8" s="1"/>
      <c r="B8" s="11" t="s">
        <v>28</v>
      </c>
      <c r="C8" s="12"/>
      <c r="D8" s="12"/>
      <c r="E8" s="20">
        <v>630</v>
      </c>
      <c r="F8"/>
      <c r="G8"/>
      <c r="H8"/>
      <c r="I8"/>
      <c r="J8"/>
    </row>
    <row r="9" spans="1:10" ht="15" customHeight="1" thickBot="1" x14ac:dyDescent="0.3">
      <c r="A9" s="1" t="s">
        <v>29</v>
      </c>
    </row>
    <row r="10" spans="1:10" ht="15" customHeight="1" thickBot="1" x14ac:dyDescent="0.3">
      <c r="B10" s="8" t="s">
        <v>30</v>
      </c>
      <c r="C10" s="9"/>
      <c r="D10" s="9"/>
      <c r="E10" s="27">
        <v>0.73</v>
      </c>
    </row>
    <row r="11" spans="1:10" ht="15" customHeight="1" thickBot="1" x14ac:dyDescent="0.3">
      <c r="A11" s="1"/>
      <c r="B11" s="11" t="s">
        <v>31</v>
      </c>
      <c r="C11" s="12"/>
      <c r="D11" s="12"/>
      <c r="E11" s="28">
        <v>0.27</v>
      </c>
      <c r="G11" s="33" t="s">
        <v>37</v>
      </c>
      <c r="H11" s="34"/>
      <c r="I11" s="35">
        <f>+D51</f>
        <v>194400</v>
      </c>
    </row>
    <row r="12" spans="1:10" ht="15" customHeight="1" thickBot="1" x14ac:dyDescent="0.3">
      <c r="A12" s="1" t="s">
        <v>32</v>
      </c>
      <c r="G12" s="26"/>
      <c r="H12" s="26"/>
      <c r="I12" s="26"/>
    </row>
    <row r="13" spans="1:10" ht="15" customHeight="1" thickBot="1" x14ac:dyDescent="0.3">
      <c r="B13" s="8" t="s">
        <v>39</v>
      </c>
      <c r="C13" s="9"/>
      <c r="D13" s="9"/>
      <c r="E13" s="27">
        <v>0.25</v>
      </c>
      <c r="G13" s="26"/>
      <c r="H13" s="26"/>
      <c r="I13" s="26"/>
    </row>
    <row r="14" spans="1:10" ht="15" customHeight="1" thickBot="1" x14ac:dyDescent="0.3">
      <c r="B14" s="11" t="s">
        <v>31</v>
      </c>
      <c r="C14" s="12"/>
      <c r="D14" s="12"/>
      <c r="E14" s="28">
        <v>0.75</v>
      </c>
      <c r="G14" s="33" t="s">
        <v>38</v>
      </c>
      <c r="H14" s="34"/>
      <c r="I14" s="35">
        <f>+E36</f>
        <v>466200</v>
      </c>
    </row>
    <row r="16" spans="1:10" ht="15" customHeight="1" thickBot="1" x14ac:dyDescent="0.3"/>
    <row r="17" spans="1:11" ht="15" customHeight="1" thickBot="1" x14ac:dyDescent="0.3">
      <c r="A17" s="21" t="s">
        <v>20</v>
      </c>
      <c r="B17" s="22">
        <v>1</v>
      </c>
      <c r="C17" s="22">
        <f t="shared" ref="C17:H17" si="0">1+B17</f>
        <v>2</v>
      </c>
      <c r="D17" s="22">
        <f t="shared" si="0"/>
        <v>3</v>
      </c>
      <c r="E17" s="22">
        <f t="shared" si="0"/>
        <v>4</v>
      </c>
      <c r="F17" s="22">
        <f t="shared" si="0"/>
        <v>5</v>
      </c>
      <c r="G17" s="22">
        <f t="shared" si="0"/>
        <v>6</v>
      </c>
      <c r="H17" s="23">
        <f t="shared" si="0"/>
        <v>7</v>
      </c>
    </row>
    <row r="18" spans="1:11" ht="15" customHeight="1" thickBot="1" x14ac:dyDescent="0.3">
      <c r="A18" s="11" t="s">
        <v>0</v>
      </c>
      <c r="B18" s="30">
        <f>+E4*2</f>
        <v>1000</v>
      </c>
      <c r="C18" s="30">
        <f>+B18*0.9</f>
        <v>900</v>
      </c>
      <c r="D18" s="30">
        <f>+C18*0.8</f>
        <v>720</v>
      </c>
      <c r="E18" s="30">
        <f>+B18*0.8</f>
        <v>800</v>
      </c>
      <c r="F18" s="30">
        <f>+B18*0.7</f>
        <v>700</v>
      </c>
      <c r="G18" s="30">
        <f>+B18*0.8</f>
        <v>800</v>
      </c>
      <c r="H18" s="31">
        <f>+B18</f>
        <v>1000</v>
      </c>
    </row>
    <row r="20" spans="1:11" ht="15" customHeight="1" thickBot="1" x14ac:dyDescent="0.3">
      <c r="A20" s="1" t="s">
        <v>48</v>
      </c>
    </row>
    <row r="21" spans="1:11" ht="15" customHeight="1" thickBot="1" x14ac:dyDescent="0.3">
      <c r="A21" s="21" t="s">
        <v>20</v>
      </c>
      <c r="B21" s="22">
        <v>1</v>
      </c>
      <c r="C21" s="22">
        <f>1+B21</f>
        <v>2</v>
      </c>
      <c r="D21" s="22">
        <f>1+C21</f>
        <v>3</v>
      </c>
      <c r="E21" s="22">
        <f>1+D21</f>
        <v>4</v>
      </c>
      <c r="F21" s="22">
        <f>1+E21</f>
        <v>5</v>
      </c>
      <c r="G21" s="37">
        <f>1+F21</f>
        <v>6</v>
      </c>
      <c r="H21" s="39" t="s">
        <v>51</v>
      </c>
      <c r="I21"/>
    </row>
    <row r="22" spans="1:11" ht="15" customHeight="1" thickBot="1" x14ac:dyDescent="0.3">
      <c r="A22" s="11" t="s">
        <v>49</v>
      </c>
      <c r="B22" s="36">
        <f t="shared" ref="B22:G22" si="1">+B18*$E$7</f>
        <v>1000000</v>
      </c>
      <c r="C22" s="36">
        <f t="shared" si="1"/>
        <v>900000</v>
      </c>
      <c r="D22" s="36">
        <f t="shared" si="1"/>
        <v>720000</v>
      </c>
      <c r="E22" s="36">
        <f t="shared" si="1"/>
        <v>800000</v>
      </c>
      <c r="F22" s="36">
        <f t="shared" si="1"/>
        <v>700000</v>
      </c>
      <c r="G22" s="38">
        <f t="shared" si="1"/>
        <v>800000</v>
      </c>
      <c r="H22" s="40">
        <f>SUM(B22:G22)</f>
        <v>4920000</v>
      </c>
      <c r="I22"/>
    </row>
    <row r="24" spans="1:11" ht="15" customHeight="1" thickBot="1" x14ac:dyDescent="0.3">
      <c r="A24" s="13" t="s">
        <v>16</v>
      </c>
      <c r="B24" s="7"/>
      <c r="C24" s="7"/>
      <c r="D24" s="7"/>
      <c r="E24" s="7"/>
      <c r="F24" s="7"/>
      <c r="G24" s="7"/>
      <c r="H24"/>
    </row>
    <row r="25" spans="1:11" ht="15" customHeight="1" thickBot="1" x14ac:dyDescent="0.3">
      <c r="A25" s="21" t="s">
        <v>20</v>
      </c>
      <c r="B25" s="22">
        <v>1</v>
      </c>
      <c r="C25" s="22">
        <f>1+B25</f>
        <v>2</v>
      </c>
      <c r="D25" s="22">
        <f>1+C25</f>
        <v>3</v>
      </c>
      <c r="E25" s="22">
        <f>1+D25</f>
        <v>4</v>
      </c>
      <c r="F25" s="22">
        <f>1+E25</f>
        <v>5</v>
      </c>
      <c r="G25" s="22">
        <f>1+F25</f>
        <v>6</v>
      </c>
      <c r="H25" s="22" t="s">
        <v>51</v>
      </c>
    </row>
    <row r="26" spans="1:11" ht="15" customHeight="1" x14ac:dyDescent="0.25">
      <c r="A26" s="8" t="s">
        <v>1</v>
      </c>
      <c r="B26" s="9">
        <f t="shared" ref="B26:G26" si="2">+B18*$E$5+$E$4</f>
        <v>1100</v>
      </c>
      <c r="C26" s="9">
        <f t="shared" si="2"/>
        <v>1040</v>
      </c>
      <c r="D26" s="9">
        <f t="shared" si="2"/>
        <v>932</v>
      </c>
      <c r="E26" s="9">
        <f t="shared" si="2"/>
        <v>980</v>
      </c>
      <c r="F26" s="9">
        <f t="shared" si="2"/>
        <v>920</v>
      </c>
      <c r="G26" s="9">
        <f t="shared" si="2"/>
        <v>980</v>
      </c>
      <c r="H26" s="41"/>
      <c r="K26"/>
    </row>
    <row r="27" spans="1:11" ht="15" customHeight="1" x14ac:dyDescent="0.25">
      <c r="A27" s="14" t="s">
        <v>2</v>
      </c>
      <c r="B27" s="4">
        <f>+C26</f>
        <v>1040</v>
      </c>
      <c r="C27" s="4">
        <f>+D26</f>
        <v>932</v>
      </c>
      <c r="D27" s="4">
        <f>+E26</f>
        <v>980</v>
      </c>
      <c r="E27" s="4">
        <f>+F26</f>
        <v>920</v>
      </c>
      <c r="F27" s="4">
        <f>+G26</f>
        <v>980</v>
      </c>
      <c r="G27" s="4">
        <f>+H18*$E$5+$E$4</f>
        <v>1100</v>
      </c>
      <c r="H27" s="42"/>
    </row>
    <row r="28" spans="1:11" ht="15" customHeight="1" thickBot="1" x14ac:dyDescent="0.3">
      <c r="A28" s="15" t="s">
        <v>3</v>
      </c>
      <c r="B28" s="5">
        <f t="shared" ref="B28:G28" si="3">+B27-B26</f>
        <v>-60</v>
      </c>
      <c r="C28" s="5">
        <f t="shared" si="3"/>
        <v>-108</v>
      </c>
      <c r="D28" s="5">
        <f t="shared" si="3"/>
        <v>48</v>
      </c>
      <c r="E28" s="5">
        <f t="shared" si="3"/>
        <v>-60</v>
      </c>
      <c r="F28" s="5">
        <f t="shared" si="3"/>
        <v>60</v>
      </c>
      <c r="G28" s="5">
        <f t="shared" si="3"/>
        <v>120</v>
      </c>
      <c r="H28" s="5">
        <f>SUM(B28:G28)</f>
        <v>0</v>
      </c>
    </row>
    <row r="29" spans="1:11" ht="15" customHeight="1" thickTop="1" x14ac:dyDescent="0.25">
      <c r="A29" s="10" t="s">
        <v>7</v>
      </c>
      <c r="B29" s="7">
        <f t="shared" ref="B29:G29" si="4">+B18</f>
        <v>1000</v>
      </c>
      <c r="C29" s="7">
        <f t="shared" si="4"/>
        <v>900</v>
      </c>
      <c r="D29" s="7">
        <f t="shared" si="4"/>
        <v>720</v>
      </c>
      <c r="E29" s="7">
        <f t="shared" si="4"/>
        <v>800</v>
      </c>
      <c r="F29" s="7">
        <f t="shared" si="4"/>
        <v>700</v>
      </c>
      <c r="G29" s="7">
        <f t="shared" si="4"/>
        <v>800</v>
      </c>
      <c r="H29" s="7">
        <f>SUM(B29:G29)</f>
        <v>4920</v>
      </c>
    </row>
    <row r="30" spans="1:11" ht="15" customHeight="1" thickBot="1" x14ac:dyDescent="0.3">
      <c r="A30" s="11" t="s">
        <v>6</v>
      </c>
      <c r="B30" s="12">
        <f t="shared" ref="B30:G30" si="5">+B29+B28</f>
        <v>940</v>
      </c>
      <c r="C30" s="12">
        <f t="shared" si="5"/>
        <v>792</v>
      </c>
      <c r="D30" s="12">
        <f t="shared" si="5"/>
        <v>768</v>
      </c>
      <c r="E30" s="12">
        <f t="shared" si="5"/>
        <v>740</v>
      </c>
      <c r="F30" s="12">
        <f t="shared" si="5"/>
        <v>760</v>
      </c>
      <c r="G30" s="12">
        <f t="shared" si="5"/>
        <v>920</v>
      </c>
      <c r="H30" s="12">
        <f>SUM(B30:G30)</f>
        <v>4920</v>
      </c>
    </row>
    <row r="31" spans="1:11" ht="15" customHeight="1" x14ac:dyDescent="0.25">
      <c r="H31"/>
    </row>
    <row r="32" spans="1:11" ht="15" customHeight="1" thickBot="1" x14ac:dyDescent="0.3">
      <c r="A32" s="1" t="s">
        <v>8</v>
      </c>
      <c r="H32"/>
    </row>
    <row r="33" spans="1:8" ht="15" customHeight="1" thickBot="1" x14ac:dyDescent="0.3">
      <c r="A33" s="21" t="s">
        <v>20</v>
      </c>
      <c r="B33" s="22">
        <v>1</v>
      </c>
      <c r="C33" s="22">
        <f>1+B33</f>
        <v>2</v>
      </c>
      <c r="D33" s="22">
        <f>1+C33</f>
        <v>3</v>
      </c>
      <c r="E33" s="22">
        <f>1+D33</f>
        <v>4</v>
      </c>
      <c r="F33" s="22">
        <f>1+E33</f>
        <v>5</v>
      </c>
      <c r="G33" s="22">
        <f>1+F33</f>
        <v>6</v>
      </c>
      <c r="H33" s="22" t="s">
        <v>51</v>
      </c>
    </row>
    <row r="34" spans="1:8" ht="15" customHeight="1" x14ac:dyDescent="0.25">
      <c r="A34" s="8" t="s">
        <v>10</v>
      </c>
      <c r="B34" s="9">
        <f t="shared" ref="B34:G35" si="6">+B26*$E$8</f>
        <v>693000</v>
      </c>
      <c r="C34" s="9">
        <f t="shared" si="6"/>
        <v>655200</v>
      </c>
      <c r="D34" s="9">
        <f t="shared" si="6"/>
        <v>587160</v>
      </c>
      <c r="E34" s="9">
        <f t="shared" si="6"/>
        <v>617400</v>
      </c>
      <c r="F34" s="9">
        <f t="shared" si="6"/>
        <v>579600</v>
      </c>
      <c r="G34" s="9">
        <f t="shared" si="6"/>
        <v>617400</v>
      </c>
      <c r="H34" s="41"/>
    </row>
    <row r="35" spans="1:8" ht="15" customHeight="1" x14ac:dyDescent="0.25">
      <c r="A35" s="14" t="s">
        <v>9</v>
      </c>
      <c r="B35" s="4">
        <f t="shared" si="6"/>
        <v>655200</v>
      </c>
      <c r="C35" s="4">
        <f t="shared" si="6"/>
        <v>587160</v>
      </c>
      <c r="D35" s="4">
        <f t="shared" si="6"/>
        <v>617400</v>
      </c>
      <c r="E35" s="4">
        <f t="shared" si="6"/>
        <v>579600</v>
      </c>
      <c r="F35" s="4">
        <f t="shared" si="6"/>
        <v>617400</v>
      </c>
      <c r="G35" s="4">
        <f t="shared" si="6"/>
        <v>693000</v>
      </c>
      <c r="H35" s="42"/>
    </row>
    <row r="36" spans="1:8" ht="15" customHeight="1" x14ac:dyDescent="0.25">
      <c r="A36" s="10" t="s">
        <v>4</v>
      </c>
      <c r="B36" s="7">
        <f t="shared" ref="B36:G36" si="7">+B30*$E$8</f>
        <v>592200</v>
      </c>
      <c r="C36" s="7">
        <f t="shared" si="7"/>
        <v>498960</v>
      </c>
      <c r="D36" s="7">
        <f t="shared" si="7"/>
        <v>483840</v>
      </c>
      <c r="E36" s="7">
        <f t="shared" si="7"/>
        <v>466200</v>
      </c>
      <c r="F36" s="7">
        <f t="shared" si="7"/>
        <v>478800</v>
      </c>
      <c r="G36" s="7">
        <f t="shared" si="7"/>
        <v>579600</v>
      </c>
      <c r="H36" s="7">
        <f>SUM(B36:G36)</f>
        <v>3099600</v>
      </c>
    </row>
    <row r="37" spans="1:8" ht="15" customHeight="1" thickBot="1" x14ac:dyDescent="0.3">
      <c r="A37" s="11" t="s">
        <v>5</v>
      </c>
      <c r="B37" s="12">
        <f t="shared" ref="B37:G37" si="8">+B29*$E$8</f>
        <v>630000</v>
      </c>
      <c r="C37" s="12">
        <f t="shared" si="8"/>
        <v>567000</v>
      </c>
      <c r="D37" s="12">
        <f t="shared" si="8"/>
        <v>453600</v>
      </c>
      <c r="E37" s="12">
        <f t="shared" si="8"/>
        <v>504000</v>
      </c>
      <c r="F37" s="12">
        <f t="shared" si="8"/>
        <v>441000</v>
      </c>
      <c r="G37" s="12">
        <f t="shared" si="8"/>
        <v>504000</v>
      </c>
      <c r="H37" s="12">
        <f>SUM(B37:G37)</f>
        <v>3099600</v>
      </c>
    </row>
    <row r="38" spans="1:8" ht="15" customHeight="1" x14ac:dyDescent="0.25">
      <c r="H38"/>
    </row>
    <row r="39" spans="1:8" ht="15" customHeight="1" thickBot="1" x14ac:dyDescent="0.3">
      <c r="A39" s="1" t="s">
        <v>11</v>
      </c>
      <c r="H39"/>
    </row>
    <row r="40" spans="1:8" ht="15" customHeight="1" thickBot="1" x14ac:dyDescent="0.3">
      <c r="A40" s="21" t="s">
        <v>20</v>
      </c>
      <c r="B40" s="22">
        <v>1</v>
      </c>
      <c r="C40" s="22">
        <f>1+B40</f>
        <v>2</v>
      </c>
      <c r="D40" s="22">
        <f>1+C40</f>
        <v>3</v>
      </c>
      <c r="E40" s="22">
        <f>1+D40</f>
        <v>4</v>
      </c>
      <c r="F40" s="22">
        <f>1+E40</f>
        <v>5</v>
      </c>
      <c r="G40" s="22">
        <f>1+F40</f>
        <v>6</v>
      </c>
      <c r="H40" s="22" t="s">
        <v>51</v>
      </c>
    </row>
    <row r="41" spans="1:8" ht="15" customHeight="1" x14ac:dyDescent="0.25">
      <c r="A41" s="8" t="s">
        <v>12</v>
      </c>
      <c r="B41" s="9">
        <f t="shared" ref="B41:G41" si="9">+B22</f>
        <v>1000000</v>
      </c>
      <c r="C41" s="9">
        <f t="shared" si="9"/>
        <v>900000</v>
      </c>
      <c r="D41" s="9">
        <f t="shared" si="9"/>
        <v>720000</v>
      </c>
      <c r="E41" s="9">
        <f t="shared" si="9"/>
        <v>800000</v>
      </c>
      <c r="F41" s="9">
        <f t="shared" si="9"/>
        <v>700000</v>
      </c>
      <c r="G41" s="9">
        <f t="shared" si="9"/>
        <v>800000</v>
      </c>
      <c r="H41" s="2">
        <f>SUM(B41:G41)</f>
        <v>4920000</v>
      </c>
    </row>
    <row r="42" spans="1:8" ht="15" customHeight="1" x14ac:dyDescent="0.25">
      <c r="A42" s="14" t="s">
        <v>14</v>
      </c>
      <c r="B42" s="4">
        <f t="shared" ref="B42:G42" si="10">+B37</f>
        <v>630000</v>
      </c>
      <c r="C42" s="4">
        <f t="shared" si="10"/>
        <v>567000</v>
      </c>
      <c r="D42" s="4">
        <f t="shared" si="10"/>
        <v>453600</v>
      </c>
      <c r="E42" s="4">
        <f t="shared" si="10"/>
        <v>504000</v>
      </c>
      <c r="F42" s="4">
        <f t="shared" si="10"/>
        <v>441000</v>
      </c>
      <c r="G42" s="4">
        <f t="shared" si="10"/>
        <v>504000</v>
      </c>
      <c r="H42" s="4">
        <f>SUM(B42:G42)</f>
        <v>3099600</v>
      </c>
    </row>
    <row r="43" spans="1:8" ht="15" customHeight="1" x14ac:dyDescent="0.25">
      <c r="A43" s="10" t="s">
        <v>15</v>
      </c>
      <c r="B43" s="7">
        <f t="shared" ref="B43:G43" si="11">+B41-B42</f>
        <v>370000</v>
      </c>
      <c r="C43" s="7">
        <f t="shared" si="11"/>
        <v>333000</v>
      </c>
      <c r="D43" s="7">
        <f t="shared" si="11"/>
        <v>266400</v>
      </c>
      <c r="E43" s="7">
        <f t="shared" si="11"/>
        <v>296000</v>
      </c>
      <c r="F43" s="7">
        <f t="shared" si="11"/>
        <v>259000</v>
      </c>
      <c r="G43" s="7">
        <f t="shared" si="11"/>
        <v>296000</v>
      </c>
      <c r="H43" s="2">
        <f>SUM(B43:G43)</f>
        <v>1820400</v>
      </c>
    </row>
    <row r="44" spans="1:8" ht="15" customHeight="1" x14ac:dyDescent="0.25">
      <c r="A44" s="10" t="s">
        <v>13</v>
      </c>
      <c r="B44" s="16" t="s">
        <v>44</v>
      </c>
      <c r="C44" s="7"/>
      <c r="D44" s="7"/>
      <c r="E44" s="7"/>
      <c r="F44" s="7"/>
      <c r="G44" s="7"/>
    </row>
    <row r="45" spans="1:8" ht="15" customHeight="1" x14ac:dyDescent="0.25">
      <c r="A45" s="14" t="s">
        <v>34</v>
      </c>
      <c r="B45" s="17"/>
      <c r="C45" s="4"/>
      <c r="D45" s="4"/>
      <c r="E45" s="4"/>
      <c r="F45" s="4"/>
      <c r="G45" s="4"/>
      <c r="H45" s="4"/>
    </row>
    <row r="46" spans="1:8" ht="15" customHeight="1" thickBot="1" x14ac:dyDescent="0.3">
      <c r="A46" s="11" t="s">
        <v>17</v>
      </c>
      <c r="B46" s="18" t="s">
        <v>45</v>
      </c>
      <c r="C46" s="12"/>
      <c r="D46" s="12"/>
      <c r="E46" s="12"/>
      <c r="F46" s="12"/>
      <c r="G46" s="12"/>
      <c r="H46" s="12"/>
    </row>
    <row r="47" spans="1:8" ht="15" customHeight="1" x14ac:dyDescent="0.25">
      <c r="H47"/>
    </row>
    <row r="48" spans="1:8" ht="15" customHeight="1" thickBot="1" x14ac:dyDescent="0.3">
      <c r="A48" s="1" t="s">
        <v>36</v>
      </c>
      <c r="H48"/>
    </row>
    <row r="49" spans="1:8" ht="15" customHeight="1" thickBot="1" x14ac:dyDescent="0.3">
      <c r="A49" s="21" t="s">
        <v>20</v>
      </c>
      <c r="B49" s="22">
        <v>1</v>
      </c>
      <c r="C49" s="22">
        <f>1+B49</f>
        <v>2</v>
      </c>
      <c r="D49" s="22">
        <f>1+C49</f>
        <v>3</v>
      </c>
      <c r="E49" s="22">
        <f>1+D49</f>
        <v>4</v>
      </c>
      <c r="F49" s="22">
        <f>1+E49</f>
        <v>5</v>
      </c>
      <c r="G49" s="22">
        <f>1+F49</f>
        <v>6</v>
      </c>
      <c r="H49" s="22" t="s">
        <v>51</v>
      </c>
    </row>
    <row r="50" spans="1:8" ht="15" customHeight="1" x14ac:dyDescent="0.25">
      <c r="A50" s="2" t="s">
        <v>22</v>
      </c>
      <c r="B50" s="2">
        <f t="shared" ref="B50:G50" si="12">+B35</f>
        <v>655200</v>
      </c>
      <c r="C50" s="2">
        <f t="shared" si="12"/>
        <v>587160</v>
      </c>
      <c r="D50" s="2">
        <f t="shared" si="12"/>
        <v>617400</v>
      </c>
      <c r="E50" s="2">
        <f t="shared" si="12"/>
        <v>579600</v>
      </c>
      <c r="F50" s="2">
        <f t="shared" si="12"/>
        <v>617400</v>
      </c>
      <c r="G50" s="2">
        <f t="shared" si="12"/>
        <v>693000</v>
      </c>
      <c r="H50" s="6"/>
    </row>
    <row r="51" spans="1:8" ht="15" customHeight="1" x14ac:dyDescent="0.25">
      <c r="A51" s="2" t="s">
        <v>23</v>
      </c>
      <c r="B51" s="2">
        <f t="shared" ref="B51:G51" si="13">+$E$11*B41</f>
        <v>270000</v>
      </c>
      <c r="C51" s="2">
        <f t="shared" si="13"/>
        <v>243000.00000000003</v>
      </c>
      <c r="D51" s="2">
        <f t="shared" si="13"/>
        <v>194400</v>
      </c>
      <c r="E51" s="2">
        <f t="shared" si="13"/>
        <v>216000</v>
      </c>
      <c r="F51" s="2">
        <f t="shared" si="13"/>
        <v>189000</v>
      </c>
      <c r="G51" s="2">
        <f t="shared" si="13"/>
        <v>216000</v>
      </c>
      <c r="H51" s="6"/>
    </row>
    <row r="52" spans="1:8" ht="15" customHeight="1" x14ac:dyDescent="0.25">
      <c r="A52" s="2" t="s">
        <v>25</v>
      </c>
    </row>
    <row r="53" spans="1:8" ht="15" customHeight="1" x14ac:dyDescent="0.25">
      <c r="A53" s="1"/>
    </row>
    <row r="54" spans="1:8" ht="15" customHeight="1" x14ac:dyDescent="0.25">
      <c r="A54" s="2" t="s">
        <v>24</v>
      </c>
      <c r="B54" s="2">
        <f t="shared" ref="B54:G54" si="14">+B36*$E$14</f>
        <v>444150</v>
      </c>
      <c r="C54" s="2">
        <f t="shared" si="14"/>
        <v>374220</v>
      </c>
      <c r="D54" s="2">
        <f t="shared" si="14"/>
        <v>362880</v>
      </c>
      <c r="E54" s="2">
        <f t="shared" si="14"/>
        <v>349650</v>
      </c>
      <c r="F54" s="2">
        <f t="shared" si="14"/>
        <v>359100</v>
      </c>
      <c r="G54" s="2">
        <f t="shared" si="14"/>
        <v>434700</v>
      </c>
      <c r="H54" s="6"/>
    </row>
    <row r="55" spans="1:8" ht="15" customHeight="1" x14ac:dyDescent="0.25">
      <c r="A55" s="2" t="s">
        <v>25</v>
      </c>
    </row>
    <row r="56" spans="1:8" ht="15" customHeight="1" x14ac:dyDescent="0.25">
      <c r="A56" s="2" t="s">
        <v>25</v>
      </c>
    </row>
    <row r="57" spans="1:8" ht="15" customHeight="1" x14ac:dyDescent="0.25">
      <c r="H57"/>
    </row>
    <row r="58" spans="1:8" ht="15" customHeight="1" thickBot="1" x14ac:dyDescent="0.3">
      <c r="A58" s="1" t="s">
        <v>35</v>
      </c>
      <c r="H58"/>
    </row>
    <row r="59" spans="1:8" ht="15" customHeight="1" thickBot="1" x14ac:dyDescent="0.3">
      <c r="A59" s="21" t="s">
        <v>20</v>
      </c>
      <c r="B59" s="22">
        <v>1</v>
      </c>
      <c r="C59" s="22">
        <f>1+B59</f>
        <v>2</v>
      </c>
      <c r="D59" s="22">
        <f>1+C59</f>
        <v>3</v>
      </c>
      <c r="E59" s="22">
        <f>1+D59</f>
        <v>4</v>
      </c>
      <c r="F59" s="22">
        <f>1+E59</f>
        <v>5</v>
      </c>
      <c r="G59" s="22">
        <f>1+F59</f>
        <v>6</v>
      </c>
      <c r="H59" s="22" t="s">
        <v>51</v>
      </c>
    </row>
    <row r="60" spans="1:8" ht="15" customHeight="1" x14ac:dyDescent="0.25">
      <c r="A60" s="2" t="s">
        <v>33</v>
      </c>
      <c r="B60" s="2">
        <f>+I11+E10*B41</f>
        <v>924400</v>
      </c>
      <c r="C60" s="2">
        <f>+$E$10*C41+B51</f>
        <v>927000</v>
      </c>
      <c r="D60" s="2">
        <f>+$E$10*D41+C51</f>
        <v>768600</v>
      </c>
      <c r="E60" s="2">
        <f>+$E$10*E41+D51</f>
        <v>778400</v>
      </c>
      <c r="F60" s="2">
        <f>+$E$10*F41+E51</f>
        <v>727000</v>
      </c>
      <c r="G60" s="2">
        <f>+$E$10*G41+F51</f>
        <v>773000</v>
      </c>
      <c r="H60" s="2">
        <f>SUM(B60:G60)</f>
        <v>4898400</v>
      </c>
    </row>
    <row r="61" spans="1:8" ht="15" customHeight="1" x14ac:dyDescent="0.25">
      <c r="A61" s="2" t="s">
        <v>34</v>
      </c>
    </row>
    <row r="62" spans="1:8" ht="15" customHeight="1" x14ac:dyDescent="0.25">
      <c r="A62" s="2" t="s">
        <v>46</v>
      </c>
      <c r="B62" s="2">
        <f>+I14+B36*$E$13</f>
        <v>614250</v>
      </c>
      <c r="C62" s="2">
        <f>+B54+C36*$E$13</f>
        <v>568890</v>
      </c>
      <c r="D62" s="2">
        <f>+C54+D36*$E$13</f>
        <v>495180</v>
      </c>
      <c r="E62" s="2">
        <f>+D54+E36*$E$13</f>
        <v>479430</v>
      </c>
      <c r="F62" s="2">
        <f>+E54+F36*$E$13</f>
        <v>469350</v>
      </c>
      <c r="G62" s="2">
        <f>+F54+G36*$E$13</f>
        <v>504000</v>
      </c>
      <c r="H62" s="2">
        <f>SUM(B62:G62)</f>
        <v>3131100</v>
      </c>
    </row>
    <row r="63" spans="1:8" ht="15" customHeight="1" x14ac:dyDescent="0.25">
      <c r="A63" s="2" t="s">
        <v>34</v>
      </c>
    </row>
    <row r="64" spans="1:8" ht="15" customHeight="1" x14ac:dyDescent="0.25">
      <c r="A64" s="2" t="s">
        <v>34</v>
      </c>
    </row>
    <row r="65" spans="1:8" ht="15" customHeight="1" x14ac:dyDescent="0.25">
      <c r="A65" s="1"/>
      <c r="H65"/>
    </row>
    <row r="66" spans="1:8" ht="15" customHeight="1" x14ac:dyDescent="0.25">
      <c r="A66" s="2" t="s">
        <v>40</v>
      </c>
      <c r="H66"/>
    </row>
    <row r="67" spans="1:8" ht="15" customHeight="1" x14ac:dyDescent="0.25">
      <c r="A67" s="2" t="s">
        <v>52</v>
      </c>
    </row>
    <row r="68" spans="1:8" ht="15" customHeight="1" x14ac:dyDescent="0.25">
      <c r="A68" s="2" t="s">
        <v>41</v>
      </c>
    </row>
  </sheetData>
  <phoneticPr fontId="4" type="noConversion"/>
  <printOptions horizontalCentered="1"/>
  <pageMargins left="0.59055118110236227" right="0.59055118110236227" top="0.59055118110236227" bottom="0.59055118110236227" header="0.39370078740157483" footer="0.39370078740157483"/>
  <pageSetup paperSize="9" scale="76" orientation="portrait" r:id="rId1"/>
  <headerFooter alignWithMargins="0">
    <oddHeader>&amp;L&amp;F&amp;R&amp;D   &amp;T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Sheet1</vt:lpstr>
    </vt:vector>
  </TitlesOfParts>
  <Company>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Handelshøyskolen BI</dc:creator>
  <cp:lastModifiedBy>Malgorzata Golinska</cp:lastModifiedBy>
  <cp:lastPrinted>2000-05-04T12:52:56Z</cp:lastPrinted>
  <dcterms:created xsi:type="dcterms:W3CDTF">1997-09-02T07:27:02Z</dcterms:created>
  <dcterms:modified xsi:type="dcterms:W3CDTF">2016-04-08T10:21:49Z</dcterms:modified>
</cp:coreProperties>
</file>